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hkuhk-my.sharepoint.com/personal/qbs520jw_hku_hk/Documents/Research/Research/2021-2022/crowding/Submit/Nature Communication/Crowding data/Crowding data/"/>
    </mc:Choice>
  </mc:AlternateContent>
  <xr:revisionPtr revIDLastSave="461" documentId="13_ncr:1_{9E42EB58-52CA-49B2-8B63-FA55DC642125}" xr6:coauthVersionLast="47" xr6:coauthVersionMax="47" xr10:uidLastSave="{E55DA58F-5580-4452-8744-F30B30B51DF5}"/>
  <bookViews>
    <workbookView xWindow="-120" yWindow="-120" windowWidth="29040" windowHeight="15840" xr2:uid="{00000000-000D-0000-FFFF-FFFF00000000}"/>
  </bookViews>
  <sheets>
    <sheet name="Intake fraction time Fig2a" sheetId="10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K5" i="10" l="1"/>
  <c r="C5" i="10"/>
  <c r="E5" i="10" s="1"/>
  <c r="L5" i="10" s="1"/>
  <c r="B5" i="10"/>
  <c r="D5" i="10" s="1"/>
  <c r="B23" i="10"/>
  <c r="D23" i="10"/>
  <c r="C23" i="10"/>
  <c r="E23" i="10" s="1"/>
  <c r="A24" i="10"/>
  <c r="A6" i="10"/>
  <c r="C6" i="10" l="1"/>
  <c r="E6" i="10" s="1"/>
  <c r="B6" i="10"/>
  <c r="D6" i="10" s="1"/>
  <c r="N5" i="10"/>
  <c r="B24" i="10"/>
  <c r="D24" i="10" s="1"/>
  <c r="C24" i="10"/>
  <c r="E24" i="10" s="1"/>
  <c r="A7" i="10"/>
  <c r="M5" i="10"/>
  <c r="A25" i="10"/>
  <c r="C7" i="10" l="1"/>
  <c r="E7" i="10" s="1"/>
  <c r="B7" i="10"/>
  <c r="D7" i="10" s="1"/>
  <c r="A8" i="10"/>
  <c r="B25" i="10"/>
  <c r="D25" i="10" s="1"/>
  <c r="C25" i="10"/>
  <c r="E25" i="10" s="1"/>
  <c r="A26" i="10"/>
  <c r="C8" i="10" l="1"/>
  <c r="E8" i="10" s="1"/>
  <c r="L6" i="10" s="1"/>
  <c r="B8" i="10"/>
  <c r="D8" i="10" s="1"/>
  <c r="N6" i="10" s="1"/>
  <c r="A9" i="10"/>
  <c r="B26" i="10"/>
  <c r="D26" i="10" s="1"/>
  <c r="M6" i="10" s="1"/>
  <c r="C26" i="10"/>
  <c r="E26" i="10" s="1"/>
  <c r="K6" i="10" s="1"/>
  <c r="A27" i="10"/>
  <c r="C9" i="10" l="1"/>
  <c r="E9" i="10" s="1"/>
  <c r="L7" i="10" s="1"/>
  <c r="B9" i="10"/>
  <c r="D9" i="10" s="1"/>
  <c r="N7" i="10" s="1"/>
  <c r="A10" i="10"/>
  <c r="B27" i="10"/>
  <c r="D27" i="10" s="1"/>
  <c r="C27" i="10"/>
  <c r="E27" i="10" s="1"/>
  <c r="A28" i="10"/>
  <c r="M7" i="10"/>
  <c r="K7" i="10"/>
  <c r="C10" i="10" l="1"/>
  <c r="E10" i="10" s="1"/>
  <c r="L8" i="10" s="1"/>
  <c r="B10" i="10"/>
  <c r="D10" i="10" s="1"/>
  <c r="N8" i="10" s="1"/>
  <c r="A11" i="10"/>
  <c r="B28" i="10"/>
  <c r="D28" i="10" s="1"/>
  <c r="C28" i="10"/>
  <c r="E28" i="10" s="1"/>
  <c r="K8" i="10"/>
  <c r="M8" i="10"/>
  <c r="A29" i="10"/>
  <c r="C11" i="10" l="1"/>
  <c r="E11" i="10" s="1"/>
  <c r="B11" i="10"/>
  <c r="D11" i="10" s="1"/>
  <c r="A12" i="10"/>
  <c r="C29" i="10"/>
  <c r="E29" i="10" s="1"/>
  <c r="B29" i="10"/>
  <c r="D29" i="10" s="1"/>
  <c r="A13" i="10"/>
  <c r="A30" i="10"/>
  <c r="C12" i="10" l="1"/>
  <c r="E12" i="10" s="1"/>
  <c r="B12" i="10"/>
  <c r="D12" i="10" s="1"/>
  <c r="B13" i="10"/>
  <c r="D13" i="10" s="1"/>
  <c r="C13" i="10"/>
  <c r="E13" i="10" s="1"/>
  <c r="B30" i="10"/>
  <c r="D30" i="10" s="1"/>
  <c r="C30" i="10"/>
  <c r="E30" i="10" s="1"/>
  <c r="A31" i="10"/>
  <c r="A14" i="10"/>
  <c r="C14" i="10" l="1"/>
  <c r="E14" i="10" s="1"/>
  <c r="B14" i="10"/>
  <c r="D14" i="10" s="1"/>
  <c r="B31" i="10"/>
  <c r="D31" i="10" s="1"/>
  <c r="C31" i="10"/>
  <c r="E31" i="10" s="1"/>
  <c r="A15" i="10"/>
  <c r="A32" i="10"/>
  <c r="C15" i="10" l="1"/>
  <c r="E15" i="10" s="1"/>
  <c r="B15" i="10"/>
  <c r="D15" i="10" s="1"/>
  <c r="B32" i="10"/>
  <c r="D32" i="10" s="1"/>
  <c r="C32" i="10"/>
  <c r="E32" i="10" s="1"/>
  <c r="A33" i="10"/>
  <c r="A16" i="10"/>
  <c r="C16" i="10" l="1"/>
  <c r="E16" i="10" s="1"/>
  <c r="B16" i="10"/>
  <c r="D16" i="10" s="1"/>
  <c r="B33" i="10"/>
  <c r="D33" i="10" s="1"/>
  <c r="C33" i="10"/>
  <c r="E33" i="10" s="1"/>
  <c r="A17" i="10"/>
  <c r="A34" i="10"/>
  <c r="C17" i="10" l="1"/>
  <c r="E17" i="10" s="1"/>
  <c r="B17" i="10"/>
  <c r="D17" i="10" s="1"/>
  <c r="C34" i="10"/>
  <c r="E34" i="10" s="1"/>
  <c r="B34" i="10"/>
  <c r="D34" i="10" s="1"/>
  <c r="A35" i="10"/>
  <c r="A18" i="10"/>
  <c r="B18" i="10" l="1"/>
  <c r="D18" i="10" s="1"/>
  <c r="C18" i="10"/>
  <c r="E18" i="10" s="1"/>
  <c r="B35" i="10"/>
  <c r="D35" i="10" s="1"/>
  <c r="C35" i="10"/>
  <c r="E35" i="10" s="1"/>
  <c r="A36" i="10"/>
  <c r="B36" i="10" l="1"/>
  <c r="D36" i="10" s="1"/>
  <c r="C36" i="10"/>
  <c r="E36" i="10" s="1"/>
  <c r="A37" i="10"/>
  <c r="C37" i="10" l="1"/>
  <c r="E37" i="10" s="1"/>
  <c r="B37" i="10"/>
  <c r="D37" i="10" s="1"/>
  <c r="A38" i="10"/>
  <c r="B38" i="10" l="1"/>
  <c r="D38" i="10" s="1"/>
  <c r="C38" i="10"/>
  <c r="E38" i="10" s="1"/>
  <c r="A39" i="10"/>
  <c r="B39" i="10" l="1"/>
  <c r="D39" i="10" s="1"/>
  <c r="C39" i="10"/>
  <c r="E39" i="10" s="1"/>
  <c r="A40" i="10"/>
  <c r="B40" i="10" l="1"/>
  <c r="D40" i="10" s="1"/>
  <c r="C40" i="10"/>
  <c r="E40" i="10" s="1"/>
  <c r="A41" i="10"/>
  <c r="B41" i="10" l="1"/>
  <c r="D41" i="10" s="1"/>
  <c r="C41" i="10"/>
  <c r="E41" i="10" s="1"/>
  <c r="A42" i="10"/>
  <c r="B42" i="10" l="1"/>
  <c r="D42" i="10" s="1"/>
  <c r="C42" i="10"/>
  <c r="E42" i="10" s="1"/>
</calcChain>
</file>

<file path=xl/sharedStrings.xml><?xml version="1.0" encoding="utf-8"?>
<sst xmlns="http://schemas.openxmlformats.org/spreadsheetml/2006/main" count="23" uniqueCount="16">
  <si>
    <t>Exposure time (hr)</t>
  </si>
  <si>
    <t>10 L/s.p &amp; 4 hours</t>
  </si>
  <si>
    <t>0.5 L/s.p &amp; 4 hours</t>
  </si>
  <si>
    <t>Intake fraction time (hr)</t>
  </si>
  <si>
    <r>
      <t xml:space="preserve"> q</t>
    </r>
    <r>
      <rPr>
        <vertAlign val="subscript"/>
        <sz val="11"/>
        <color theme="1"/>
        <rFont val="Calibri (Body)"/>
      </rPr>
      <t>c</t>
    </r>
    <r>
      <rPr>
        <sz val="11"/>
        <color theme="1"/>
        <rFont val="Calibri"/>
        <family val="2"/>
        <scheme val="minor"/>
      </rPr>
      <t xml:space="preserve"> = 0.5 L/s.p</t>
    </r>
  </si>
  <si>
    <r>
      <t xml:space="preserve"> q</t>
    </r>
    <r>
      <rPr>
        <vertAlign val="subscript"/>
        <sz val="11"/>
        <color theme="1"/>
        <rFont val="Calibri (Body)"/>
      </rPr>
      <t>c</t>
    </r>
    <r>
      <rPr>
        <sz val="11"/>
        <color theme="1"/>
        <rFont val="Calibri"/>
        <family val="2"/>
        <scheme val="minor"/>
      </rPr>
      <t xml:space="preserve"> = 10 L/s.p</t>
    </r>
  </si>
  <si>
    <t>Continued</t>
  </si>
  <si>
    <t>ACH at a ventilation rate of 0.5 and 10 L/s.p (h-1)</t>
  </si>
  <si>
    <r>
      <t>Volume per person (m</t>
    </r>
    <r>
      <rPr>
        <vertAlign val="superscript"/>
        <sz val="11"/>
        <color theme="1"/>
        <rFont val="Calibri (Body)"/>
      </rPr>
      <t>3</t>
    </r>
    <r>
      <rPr>
        <sz val="11"/>
        <color theme="1"/>
        <rFont val="Calibri"/>
        <family val="2"/>
        <scheme val="minor"/>
      </rPr>
      <t>)</t>
    </r>
  </si>
  <si>
    <t>Table 1. Intake fraction time for various crowding levels, at ventilation rates of 0.5 and 10 L/s person, two co-exposure time of 1 and 4 hours, and an inhalation flow rate of 0.1 L/s.</t>
  </si>
  <si>
    <r>
      <t>Volume per person (m</t>
    </r>
    <r>
      <rPr>
        <vertAlign val="superscript"/>
        <sz val="12"/>
        <color theme="1"/>
        <rFont val="Calibri (Body)"/>
      </rPr>
      <t>3</t>
    </r>
    <r>
      <rPr>
        <sz val="12"/>
        <color theme="1"/>
        <rFont val="Calibri"/>
        <family val="2"/>
        <scheme val="minor"/>
      </rPr>
      <t>)</t>
    </r>
  </si>
  <si>
    <t>10 L/s.p &amp; 1 hours</t>
  </si>
  <si>
    <t>0.5 L/s.p &amp; 1 hours</t>
  </si>
  <si>
    <t>Table 2. Intake fraction time for typical crowding levels of 2, 16, 32 and 64 m3/person, at ventilation rates of 0.5 and 10 L/s person, and a co-exposure of 1 and 4 hours (extracted from Table 1 and provide completed data for Figure 2b).</t>
  </si>
  <si>
    <t>Intake fraction time for combinations of ventilation rate &amp; exposure time</t>
  </si>
  <si>
    <t>Inhalation flow rate 
(L/s):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</si>
</sst>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vertAlign val="subscript"/>
      <sz val="11"/>
      <color theme="1"/>
      <name val="Calibri (Body)"/>
    </font>
    <font>
      <b/>
      <sz val="11"/>
      <color theme="1"/>
      <name val="Calibri"/>
      <family val="2"/>
      <scheme val="minor"/>
    </font>
    <font>
      <vertAlign val="superscript"/>
      <sz val="11"/>
      <color theme="1"/>
      <name val="Calibri (Body)"/>
    </font>
    <font>
      <vertAlign val="superscript"/>
      <sz val="12"/>
      <color theme="1"/>
      <name val="Calibri (Body)"/>
    </font>
  </fonts>
  <fills count="4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  <fill>
      <patternFill patternType="solid">
        <fgColor theme="5" tint="0.39997558519241921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vertical="top" wrapText="1"/>
    </xf>
    <xf numFmtId="0" fontId="0" fillId="0" borderId="0" xfId="0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5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1" fillId="0" borderId="1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4" fillId="0" borderId="0" xfId="0" applyFont="1" applyAlignment="1">
      <alignment horizontal="left" vertical="top" wrapText="1"/>
    </xf>
    <xf numFmtId="0" fontId="4" fillId="0" borderId="0" xfId="0" applyFont="1" applyAlignment="1">
      <alignment horizontal="left" vertical="top"/>
    </xf>
    <xf numFmtId="0" fontId="4" fillId="0" borderId="6" xfId="0" applyFont="1" applyBorder="1" applyAlignment="1">
      <alignment horizontal="left" vertical="top"/>
    </xf>
    <xf numFmtId="0" fontId="4" fillId="0" borderId="6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/>
    </xf>
    <xf numFmtId="0" fontId="0" fillId="0" borderId="11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2" xfId="0" applyBorder="1" applyAlignment="1">
      <alignment horizontal="center"/>
    </xf>
    <xf numFmtId="0" fontId="4" fillId="0" borderId="10" xfId="0" applyFont="1" applyBorder="1" applyAlignment="1">
      <alignment horizontal="left" vertical="center"/>
    </xf>
    <xf numFmtId="0" fontId="0" fillId="0" borderId="3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4" fillId="0" borderId="8" xfId="0" applyFont="1" applyBorder="1" applyAlignment="1">
      <alignment vertical="center"/>
    </xf>
    <xf numFmtId="0" fontId="0" fillId="3" borderId="9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4" fillId="0" borderId="8" xfId="0" applyFont="1" applyBorder="1" applyAlignment="1">
      <alignment vertical="center" wrapText="1"/>
    </xf>
    <xf numFmtId="0" fontId="0" fillId="2" borderId="7" xfId="0" applyFill="1" applyBorder="1" applyAlignment="1">
      <alignment vertical="center"/>
    </xf>
    <xf numFmtId="0" fontId="4" fillId="0" borderId="8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/>
    </xf>
    <xf numFmtId="0" fontId="0" fillId="0" borderId="0" xfId="0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1F5B"/>
      <color rgb="FF00CD6C"/>
      <color rgb="FFAF58BA"/>
      <color rgb="FF009ADE"/>
      <color rgb="FF4472C4"/>
      <color rgb="FF9EC9E2"/>
      <color rgb="FF6CB0D6"/>
      <color rgb="FF3C93C2"/>
      <color rgb="FF226E9C"/>
      <color rgb="FF0D4A7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4617240616007335"/>
          <c:y val="5.890666666666667E-2"/>
          <c:w val="0.35902349555703128"/>
          <c:h val="0.71098309711286101"/>
        </c:manualLayout>
      </c:layout>
      <c:barChart>
        <c:barDir val="col"/>
        <c:grouping val="clustered"/>
        <c:varyColors val="0"/>
        <c:ser>
          <c:idx val="0"/>
          <c:order val="0"/>
          <c:tx>
            <c:v>4 hours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Lit>
              <c:formatCode>General</c:formatCode>
              <c:ptCount val="4"/>
              <c:pt idx="0">
                <c:v>2</c:v>
              </c:pt>
              <c:pt idx="1">
                <c:v>16</c:v>
              </c:pt>
              <c:pt idx="2">
                <c:v>32</c:v>
              </c:pt>
              <c:pt idx="3">
                <c:v>64</c:v>
              </c:pt>
            </c:numLit>
          </c:cat>
          <c:val>
            <c:numRef>
              <c:f>'Intake fraction time Fig2a'!$K$5:$K$8</c:f>
              <c:numCache>
                <c:formatCode>General</c:formatCode>
                <c:ptCount val="4"/>
                <c:pt idx="0">
                  <c:v>3.9444444444444449E-2</c:v>
                </c:pt>
                <c:pt idx="1">
                  <c:v>3.5556104043573719E-2</c:v>
                </c:pt>
                <c:pt idx="2">
                  <c:v>3.1209857747006596E-2</c:v>
                </c:pt>
                <c:pt idx="3">
                  <c:v>2.4095986214433145E-2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D31-4927-88D3-010AB4A90D61}"/>
            </c:ext>
          </c:extLst>
        </c:ser>
        <c:ser>
          <c:idx val="1"/>
          <c:order val="1"/>
          <c:tx>
            <c:v>1 hour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Lit>
              <c:formatCode>General</c:formatCode>
              <c:ptCount val="4"/>
              <c:pt idx="0">
                <c:v>2</c:v>
              </c:pt>
              <c:pt idx="1">
                <c:v>16</c:v>
              </c:pt>
              <c:pt idx="2">
                <c:v>32</c:v>
              </c:pt>
              <c:pt idx="3">
                <c:v>64</c:v>
              </c:pt>
            </c:numLit>
          </c:cat>
          <c:val>
            <c:numRef>
              <c:f>'Intake fraction time Fig2a'!$L$5:$L$8</c:f>
              <c:numCache>
                <c:formatCode>General</c:formatCode>
                <c:ptCount val="4"/>
                <c:pt idx="0">
                  <c:v>9.4444444529055444E-3</c:v>
                </c:pt>
                <c:pt idx="1">
                  <c:v>6.0239965536082862E-3</c:v>
                </c:pt>
                <c:pt idx="2">
                  <c:v>3.9969108209631093E-3</c:v>
                </c:pt>
                <c:pt idx="3">
                  <c:v>2.3516946618830762E-3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D31-4927-88D3-010AB4A90D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707940271"/>
        <c:axId val="1707953231"/>
      </c:barChart>
      <c:catAx>
        <c:axId val="1707940271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2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400">
                    <a:solidFill>
                      <a:sysClr val="windowText" lastClr="000000"/>
                    </a:solidFill>
                  </a:rPr>
                  <a:t>Spaciousness (m</a:t>
                </a:r>
                <a:r>
                  <a:rPr lang="en-US" sz="2400" baseline="30000">
                    <a:solidFill>
                      <a:sysClr val="windowText" lastClr="000000"/>
                    </a:solidFill>
                  </a:rPr>
                  <a:t>3</a:t>
                </a:r>
                <a:r>
                  <a:rPr lang="en-US" sz="2400">
                    <a:solidFill>
                      <a:sysClr val="windowText" lastClr="000000"/>
                    </a:solidFill>
                  </a:rPr>
                  <a:t>/person)</a:t>
                </a:r>
              </a:p>
            </c:rich>
          </c:tx>
          <c:layout>
            <c:manualLayout>
              <c:xMode val="edge"/>
              <c:yMode val="edge"/>
              <c:x val="0.34547875025237229"/>
              <c:y val="0.8886733208829665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24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low"/>
        <c:spPr>
          <a:noFill/>
          <a:ln w="254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07953231"/>
        <c:crossesAt val="1.0000000000000002E-3"/>
        <c:auto val="1"/>
        <c:lblAlgn val="ctr"/>
        <c:lblOffset val="50"/>
        <c:noMultiLvlLbl val="0"/>
      </c:catAx>
      <c:valAx>
        <c:axId val="1707953231"/>
        <c:scaling>
          <c:logBase val="10"/>
          <c:orientation val="minMax"/>
          <c:max val="1"/>
          <c:min val="1.0000000000000002E-3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2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400">
                    <a:solidFill>
                      <a:sysClr val="windowText" lastClr="000000"/>
                    </a:solidFill>
                  </a:rPr>
                  <a:t>Intake fraction time</a:t>
                </a:r>
                <a:r>
                  <a:rPr lang="en-US" sz="2400" baseline="0">
                    <a:solidFill>
                      <a:sysClr val="windowText" lastClr="000000"/>
                    </a:solidFill>
                  </a:rPr>
                  <a:t> </a:t>
                </a:r>
                <a:r>
                  <a:rPr lang="en-US" sz="2400">
                    <a:solidFill>
                      <a:sysClr val="windowText" lastClr="000000"/>
                    </a:solidFill>
                  </a:rPr>
                  <a:t>(h)</a:t>
                </a:r>
              </a:p>
            </c:rich>
          </c:tx>
          <c:layout>
            <c:manualLayout>
              <c:xMode val="edge"/>
              <c:yMode val="edge"/>
              <c:x val="2.4596765147946249E-2"/>
              <c:y val="0.1022160391008816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24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2540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07940271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4617240616007335"/>
          <c:y val="5.890666666666667E-2"/>
          <c:w val="0.35902349555703128"/>
          <c:h val="0.71098309711286101"/>
        </c:manualLayout>
      </c:layout>
      <c:barChart>
        <c:barDir val="col"/>
        <c:grouping val="clustered"/>
        <c:varyColors val="0"/>
        <c:ser>
          <c:idx val="0"/>
          <c:order val="0"/>
          <c:tx>
            <c:v>4 hours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Lit>
              <c:formatCode>General</c:formatCode>
              <c:ptCount val="4"/>
              <c:pt idx="0">
                <c:v>2</c:v>
              </c:pt>
              <c:pt idx="1">
                <c:v>16</c:v>
              </c:pt>
              <c:pt idx="2">
                <c:v>32</c:v>
              </c:pt>
              <c:pt idx="3">
                <c:v>64</c:v>
              </c:pt>
            </c:numLit>
          </c:cat>
          <c:val>
            <c:numRef>
              <c:f>'Intake fraction time Fig2a'!$M$5:$M$8</c:f>
              <c:numCache>
                <c:formatCode>General</c:formatCode>
                <c:ptCount val="4"/>
                <c:pt idx="0">
                  <c:v>0.58384971609939829</c:v>
                </c:pt>
                <c:pt idx="1">
                  <c:v>0.15578338066093045</c:v>
                </c:pt>
                <c:pt idx="2">
                  <c:v>8.3613222255562919E-2</c:v>
                </c:pt>
                <c:pt idx="3">
                  <c:v>4.3358912771667063E-2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C17-4980-AEE0-0A2BE7305535}"/>
            </c:ext>
          </c:extLst>
        </c:ser>
        <c:ser>
          <c:idx val="1"/>
          <c:order val="1"/>
          <c:tx>
            <c:v>1 hour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Lit>
              <c:formatCode>General</c:formatCode>
              <c:ptCount val="4"/>
              <c:pt idx="0">
                <c:v>2</c:v>
              </c:pt>
              <c:pt idx="1">
                <c:v>16</c:v>
              </c:pt>
              <c:pt idx="2">
                <c:v>32</c:v>
              </c:pt>
              <c:pt idx="3">
                <c:v>64</c:v>
              </c:pt>
            </c:numLit>
          </c:cat>
          <c:val>
            <c:numRef>
              <c:f>'Intake fraction time Fig2a'!$N$5:$N$8</c:f>
              <c:numCache>
                <c:formatCode>General</c:formatCode>
                <c:ptCount val="4"/>
                <c:pt idx="0">
                  <c:v>6.8126591053466481E-2</c:v>
                </c:pt>
                <c:pt idx="1">
                  <c:v>1.0839728192916766E-2</c:v>
                </c:pt>
                <c:pt idx="2">
                  <c:v>5.5209978739894309E-3</c:v>
                </c:pt>
                <c:pt idx="3">
                  <c:v>2.7863171688128131E-3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C17-4980-AEE0-0A2BE730553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707940271"/>
        <c:axId val="1707953231"/>
      </c:barChart>
      <c:catAx>
        <c:axId val="170794027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254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07953231"/>
        <c:crossesAt val="1.0000000000000002E-3"/>
        <c:auto val="1"/>
        <c:lblAlgn val="ctr"/>
        <c:lblOffset val="50"/>
        <c:noMultiLvlLbl val="0"/>
      </c:catAx>
      <c:valAx>
        <c:axId val="1707953231"/>
        <c:scaling>
          <c:logBase val="10"/>
          <c:orientation val="minMax"/>
          <c:max val="1"/>
          <c:min val="1.0000000000000002E-3"/>
        </c:scaling>
        <c:delete val="1"/>
        <c:axPos val="l"/>
        <c:numFmt formatCode="General" sourceLinked="1"/>
        <c:majorTickMark val="out"/>
        <c:minorTickMark val="out"/>
        <c:tickLblPos val="nextTo"/>
        <c:crossAx val="1707940271"/>
        <c:crosses val="autoZero"/>
        <c:crossBetween val="between"/>
        <c:majorUnit val="0.1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5.3674066265200771E-2"/>
          <c:y val="0.19950862058214169"/>
          <c:w val="0.17869193308667741"/>
          <c:h val="0.1609108661417322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395029</xdr:colOff>
      <xdr:row>14</xdr:row>
      <xdr:rowOff>155607</xdr:rowOff>
    </xdr:from>
    <xdr:to>
      <xdr:col>13</xdr:col>
      <xdr:colOff>1178142</xdr:colOff>
      <xdr:row>35</xdr:row>
      <xdr:rowOff>192992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525F74A-82ED-417E-9C88-3B69886D32B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437935</xdr:colOff>
      <xdr:row>14</xdr:row>
      <xdr:rowOff>146534</xdr:rowOff>
    </xdr:from>
    <xdr:to>
      <xdr:col>18</xdr:col>
      <xdr:colOff>27069</xdr:colOff>
      <xdr:row>35</xdr:row>
      <xdr:rowOff>189937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4D03FB14-A694-48A3-A05B-9BDAA545880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12</xdr:col>
      <xdr:colOff>122139</xdr:colOff>
      <xdr:row>21</xdr:row>
      <xdr:rowOff>123797</xdr:rowOff>
    </xdr:from>
    <xdr:to>
      <xdr:col>12</xdr:col>
      <xdr:colOff>673089</xdr:colOff>
      <xdr:row>25</xdr:row>
      <xdr:rowOff>102530</xdr:rowOff>
    </xdr:to>
    <xdr:cxnSp macro="">
      <xdr:nvCxnSpPr>
        <xdr:cNvPr id="4" name="Straight Arrow Connector 3">
          <a:extLst>
            <a:ext uri="{FF2B5EF4-FFF2-40B4-BE49-F238E27FC236}">
              <a16:creationId xmlns:a16="http://schemas.microsoft.com/office/drawing/2014/main" id="{0EBB1774-E017-462B-9C3A-AD124E7DA66F}"/>
            </a:ext>
          </a:extLst>
        </xdr:cNvPr>
        <xdr:cNvCxnSpPr/>
      </xdr:nvCxnSpPr>
      <xdr:spPr>
        <a:xfrm>
          <a:off x="13390686" y="5462227"/>
          <a:ext cx="550950" cy="909082"/>
        </a:xfrm>
        <a:prstGeom prst="straightConnector1">
          <a:avLst/>
        </a:prstGeom>
        <a:ln w="41275">
          <a:solidFill>
            <a:srgbClr val="00B050"/>
          </a:solidFill>
          <a:prstDash val="sysDot"/>
          <a:tailEnd type="triangle" w="lg" len="lg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0.24263</cdr:x>
      <cdr:y>0.46062</cdr:y>
    </cdr:from>
    <cdr:to>
      <cdr:x>0.94869</cdr:x>
      <cdr:y>0.46595</cdr:y>
    </cdr:to>
    <cdr:cxnSp macro="">
      <cdr:nvCxnSpPr>
        <cdr:cNvPr id="3" name="Straight Connector 2">
          <a:extLst xmlns:a="http://schemas.openxmlformats.org/drawingml/2006/main">
            <a:ext uri="{FF2B5EF4-FFF2-40B4-BE49-F238E27FC236}">
              <a16:creationId xmlns:a16="http://schemas.microsoft.com/office/drawing/2014/main" id="{91849C19-9211-B56A-2E0B-4D1AE3A87051}"/>
            </a:ext>
          </a:extLst>
        </cdr:cNvPr>
        <cdr:cNvCxnSpPr/>
      </cdr:nvCxnSpPr>
      <cdr:spPr>
        <a:xfrm xmlns:a="http://schemas.openxmlformats.org/drawingml/2006/main">
          <a:off x="1571376" y="2105224"/>
          <a:ext cx="4572774" cy="24361"/>
        </a:xfrm>
        <a:prstGeom xmlns:a="http://schemas.openxmlformats.org/drawingml/2006/main" prst="line">
          <a:avLst/>
        </a:prstGeom>
        <a:ln xmlns:a="http://schemas.openxmlformats.org/drawingml/2006/main" w="63500">
          <a:solidFill>
            <a:schemeClr val="tx1">
              <a:alpha val="42000"/>
            </a:schemeClr>
          </a:solidFill>
          <a:prstDash val="solid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0.32387</cdr:x>
      <cdr:y>0.06572</cdr:y>
    </cdr:from>
    <cdr:to>
      <cdr:x>0.45998</cdr:x>
      <cdr:y>0.14839</cdr:y>
    </cdr:to>
    <cdr:sp macro="" textlink="">
      <cdr:nvSpPr>
        <cdr:cNvPr id="5" name="TextBox 4">
          <a:extLst xmlns:a="http://schemas.openxmlformats.org/drawingml/2006/main">
            <a:ext uri="{FF2B5EF4-FFF2-40B4-BE49-F238E27FC236}">
              <a16:creationId xmlns:a16="http://schemas.microsoft.com/office/drawing/2014/main" id="{9D65A447-7971-E50C-4A41-3D5B4E227EAF}"/>
            </a:ext>
          </a:extLst>
        </cdr:cNvPr>
        <cdr:cNvSpPr txBox="1"/>
      </cdr:nvSpPr>
      <cdr:spPr>
        <a:xfrm xmlns:a="http://schemas.openxmlformats.org/drawingml/2006/main">
          <a:off x="2309944" y="312467"/>
          <a:ext cx="970781" cy="393086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HK" sz="2800">
              <a:solidFill>
                <a:srgbClr val="FF0000"/>
              </a:solidFill>
            </a:rPr>
            <a:t>10 L/s</a:t>
          </a:r>
        </a:p>
      </cdr:txBody>
    </cdr:sp>
  </cdr:relSizeAnchor>
  <cdr:relSizeAnchor xmlns:cdr="http://schemas.openxmlformats.org/drawingml/2006/chartDrawing">
    <cdr:from>
      <cdr:x>0.73662</cdr:x>
      <cdr:y>0.06109</cdr:y>
    </cdr:from>
    <cdr:to>
      <cdr:x>0.87272</cdr:x>
      <cdr:y>0.14375</cdr:y>
    </cdr:to>
    <cdr:sp macro="" textlink="">
      <cdr:nvSpPr>
        <cdr:cNvPr id="6" name="TextBox 1">
          <a:extLst xmlns:a="http://schemas.openxmlformats.org/drawingml/2006/main">
            <a:ext uri="{FF2B5EF4-FFF2-40B4-BE49-F238E27FC236}">
              <a16:creationId xmlns:a16="http://schemas.microsoft.com/office/drawing/2014/main" id="{9D49990A-B42C-5F09-0DA3-87007F3C3B4E}"/>
            </a:ext>
          </a:extLst>
        </cdr:cNvPr>
        <cdr:cNvSpPr txBox="1"/>
      </cdr:nvSpPr>
      <cdr:spPr>
        <a:xfrm xmlns:a="http://schemas.openxmlformats.org/drawingml/2006/main">
          <a:off x="4770695" y="279216"/>
          <a:ext cx="881447" cy="37779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HK" sz="2800">
              <a:solidFill>
                <a:srgbClr val="FF0000"/>
              </a:solidFill>
            </a:rPr>
            <a:t>0.5 L/s</a:t>
          </a:r>
        </a:p>
      </cdr:txBody>
    </cdr:sp>
  </cdr:relSizeAnchor>
</c:userShape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FBA629-18C6-41BE-A6B1-2A6D4FE4004C}">
  <dimension ref="A1:N58"/>
  <sheetViews>
    <sheetView tabSelected="1" zoomScale="86" zoomScaleNormal="70" workbookViewId="0">
      <selection activeCell="G20" sqref="G20"/>
    </sheetView>
  </sheetViews>
  <sheetFormatPr defaultColWidth="8.85546875" defaultRowHeight="15"/>
  <cols>
    <col min="1" max="3" width="18.85546875" customWidth="1"/>
    <col min="4" max="4" width="20.85546875" customWidth="1"/>
    <col min="5" max="5" width="18.85546875" customWidth="1"/>
    <col min="6" max="7" width="14" bestFit="1" customWidth="1"/>
    <col min="10" max="14" width="18.85546875" customWidth="1"/>
  </cols>
  <sheetData>
    <row r="1" spans="1:14" ht="32.1" customHeight="1">
      <c r="A1" s="24" t="s">
        <v>9</v>
      </c>
      <c r="B1" s="25"/>
      <c r="C1" s="25"/>
      <c r="D1" s="25"/>
      <c r="E1" s="25"/>
      <c r="J1" s="21" t="s">
        <v>13</v>
      </c>
      <c r="K1" s="22"/>
      <c r="L1" s="22"/>
      <c r="M1" s="22"/>
      <c r="N1" s="22"/>
    </row>
    <row r="2" spans="1:14" ht="30" customHeight="1">
      <c r="A2" s="32" t="s">
        <v>0</v>
      </c>
      <c r="B2" s="33">
        <v>1</v>
      </c>
      <c r="C2" s="34"/>
      <c r="D2" s="35" t="s">
        <v>15</v>
      </c>
      <c r="E2" s="36">
        <v>0.1</v>
      </c>
      <c r="J2" s="23"/>
      <c r="K2" s="23"/>
      <c r="L2" s="23"/>
      <c r="M2" s="23"/>
      <c r="N2" s="23"/>
    </row>
    <row r="3" spans="1:14" ht="18" customHeight="1" thickBot="1">
      <c r="A3" s="30" t="s">
        <v>8</v>
      </c>
      <c r="B3" s="26" t="s">
        <v>7</v>
      </c>
      <c r="C3" s="27"/>
      <c r="D3" s="28" t="s">
        <v>3</v>
      </c>
      <c r="E3" s="28"/>
      <c r="J3" s="17" t="s">
        <v>10</v>
      </c>
      <c r="K3" s="19" t="s">
        <v>14</v>
      </c>
      <c r="L3" s="20"/>
      <c r="M3" s="20"/>
      <c r="N3" s="20"/>
    </row>
    <row r="4" spans="1:14" ht="18" customHeight="1" thickTop="1" thickBot="1">
      <c r="A4" s="31"/>
      <c r="B4" s="9">
        <v>0.5</v>
      </c>
      <c r="C4" s="11">
        <v>10</v>
      </c>
      <c r="D4" s="10" t="s">
        <v>4</v>
      </c>
      <c r="E4" s="10" t="s">
        <v>5</v>
      </c>
      <c r="J4" s="18"/>
      <c r="K4" s="12" t="s">
        <v>1</v>
      </c>
      <c r="L4" s="12" t="s">
        <v>11</v>
      </c>
      <c r="M4" s="12" t="s">
        <v>2</v>
      </c>
      <c r="N4" s="12" t="s">
        <v>12</v>
      </c>
    </row>
    <row r="5" spans="1:14" ht="18" customHeight="1">
      <c r="A5" s="15">
        <v>2</v>
      </c>
      <c r="B5" s="5">
        <f>$B$4*3.6/A5</f>
        <v>0.9</v>
      </c>
      <c r="C5" s="4">
        <f>$C$4*3.6/A5</f>
        <v>18</v>
      </c>
      <c r="D5" s="16">
        <f t="shared" ref="D5:D18" si="0">$E$2*$B$2*((EXP(-$B$2*B5)-1)/$B$2/B5+1)/B$4</f>
        <v>6.8126591053466481E-2</v>
      </c>
      <c r="E5" s="16">
        <f t="shared" ref="E5:E18" si="1">$E$2*$B$2*((EXP(-$B$2*C5)-1)/$B$2/C5+1)/C$4</f>
        <v>9.4444444529055444E-3</v>
      </c>
      <c r="J5" s="13">
        <v>2</v>
      </c>
      <c r="K5" s="3">
        <f>E23</f>
        <v>3.9444444444444449E-2</v>
      </c>
      <c r="L5" s="3">
        <f>E5</f>
        <v>9.4444444529055444E-3</v>
      </c>
      <c r="M5" s="3">
        <f>D23</f>
        <v>0.58384971609939829</v>
      </c>
      <c r="N5" s="3">
        <f>D5</f>
        <v>6.8126591053466481E-2</v>
      </c>
    </row>
    <row r="6" spans="1:14" ht="18" customHeight="1">
      <c r="A6" s="4">
        <f>A5*2</f>
        <v>4</v>
      </c>
      <c r="B6" s="5">
        <f t="shared" ref="B6:B17" si="2">$B$4*3.6/A6</f>
        <v>0.45</v>
      </c>
      <c r="C6" s="4">
        <f t="shared" ref="C6:C17" si="3">$C$4*3.6/A6</f>
        <v>9</v>
      </c>
      <c r="D6" s="3">
        <f t="shared" si="0"/>
        <v>3.8945845165232612E-2</v>
      </c>
      <c r="E6" s="3">
        <f t="shared" si="1"/>
        <v>8.8890260108934298E-3</v>
      </c>
      <c r="J6" s="13">
        <v>16</v>
      </c>
      <c r="K6" s="3">
        <f>E26</f>
        <v>3.5556104043573719E-2</v>
      </c>
      <c r="L6" s="3">
        <f>E8</f>
        <v>6.0239965536082862E-3</v>
      </c>
      <c r="M6" s="3">
        <f>D26</f>
        <v>0.15578338066093045</v>
      </c>
      <c r="N6" s="3">
        <f>D8</f>
        <v>1.0839728192916766E-2</v>
      </c>
    </row>
    <row r="7" spans="1:14" ht="18" customHeight="1">
      <c r="A7" s="4">
        <f t="shared" ref="A7:A18" si="4">A6*2</f>
        <v>8</v>
      </c>
      <c r="B7" s="5">
        <f t="shared" si="2"/>
        <v>0.22500000000000001</v>
      </c>
      <c r="C7" s="4">
        <f t="shared" si="3"/>
        <v>4.5</v>
      </c>
      <c r="D7" s="3">
        <f t="shared" si="0"/>
        <v>2.090330556389073E-2</v>
      </c>
      <c r="E7" s="3">
        <f t="shared" si="1"/>
        <v>7.802464436751649E-3</v>
      </c>
      <c r="J7" s="13">
        <v>32</v>
      </c>
      <c r="K7" s="3">
        <f t="shared" ref="K7:K8" si="5">E27</f>
        <v>3.1209857747006596E-2</v>
      </c>
      <c r="L7" s="3">
        <f t="shared" ref="L7:L8" si="6">E9</f>
        <v>3.9969108209631093E-3</v>
      </c>
      <c r="M7" s="3">
        <f t="shared" ref="M7:M8" si="7">D27</f>
        <v>8.3613222255562919E-2</v>
      </c>
      <c r="N7" s="3">
        <f t="shared" ref="N7:N8" si="8">D9</f>
        <v>5.5209978739894309E-3</v>
      </c>
    </row>
    <row r="8" spans="1:14" ht="18" customHeight="1" thickBot="1">
      <c r="A8" s="15">
        <f t="shared" si="4"/>
        <v>16</v>
      </c>
      <c r="B8" s="5">
        <f t="shared" si="2"/>
        <v>0.1125</v>
      </c>
      <c r="C8" s="4">
        <f t="shared" si="3"/>
        <v>2.25</v>
      </c>
      <c r="D8" s="16">
        <f t="shared" si="0"/>
        <v>1.0839728192916766E-2</v>
      </c>
      <c r="E8" s="16">
        <f t="shared" si="1"/>
        <v>6.0239965536082862E-3</v>
      </c>
      <c r="J8" s="14">
        <v>64</v>
      </c>
      <c r="K8" s="8">
        <f t="shared" si="5"/>
        <v>2.4095986214433145E-2</v>
      </c>
      <c r="L8" s="8">
        <f t="shared" si="6"/>
        <v>2.3516946618830762E-3</v>
      </c>
      <c r="M8" s="8">
        <f t="shared" si="7"/>
        <v>4.3358912771667063E-2</v>
      </c>
      <c r="N8" s="8">
        <f t="shared" si="8"/>
        <v>2.7863171688128131E-3</v>
      </c>
    </row>
    <row r="9" spans="1:14" ht="18" customHeight="1">
      <c r="A9" s="15">
        <f t="shared" si="4"/>
        <v>32</v>
      </c>
      <c r="B9" s="5">
        <f t="shared" si="2"/>
        <v>5.6250000000000001E-2</v>
      </c>
      <c r="C9" s="4">
        <f t="shared" si="3"/>
        <v>1.125</v>
      </c>
      <c r="D9" s="16">
        <f t="shared" si="0"/>
        <v>5.5209978739894309E-3</v>
      </c>
      <c r="E9" s="16">
        <f t="shared" si="1"/>
        <v>3.9969108209631093E-3</v>
      </c>
      <c r="K9" s="2"/>
      <c r="L9" s="2"/>
    </row>
    <row r="10" spans="1:14" ht="18" customHeight="1">
      <c r="A10" s="15">
        <f t="shared" si="4"/>
        <v>64</v>
      </c>
      <c r="B10" s="5">
        <f t="shared" si="2"/>
        <v>2.8125000000000001E-2</v>
      </c>
      <c r="C10" s="4">
        <f t="shared" si="3"/>
        <v>0.5625</v>
      </c>
      <c r="D10" s="16">
        <f t="shared" si="0"/>
        <v>2.7863171688128131E-3</v>
      </c>
      <c r="E10" s="16">
        <f t="shared" si="1"/>
        <v>2.3516946618830762E-3</v>
      </c>
    </row>
    <row r="11" spans="1:14" ht="18" customHeight="1">
      <c r="A11" s="4">
        <f t="shared" si="4"/>
        <v>128</v>
      </c>
      <c r="B11" s="5">
        <f t="shared" si="2"/>
        <v>1.40625E-2</v>
      </c>
      <c r="C11" s="4">
        <f t="shared" si="3"/>
        <v>0.28125</v>
      </c>
      <c r="D11" s="3">
        <f t="shared" si="0"/>
        <v>1.399681312386436E-3</v>
      </c>
      <c r="E11" s="3">
        <f t="shared" si="1"/>
        <v>1.2831858484980386E-3</v>
      </c>
    </row>
    <row r="12" spans="1:14" ht="18" customHeight="1">
      <c r="A12" s="4">
        <f t="shared" si="4"/>
        <v>256</v>
      </c>
      <c r="B12" s="5">
        <f t="shared" si="2"/>
        <v>7.0312500000000002E-3</v>
      </c>
      <c r="C12" s="4">
        <f t="shared" si="3"/>
        <v>0.140625</v>
      </c>
      <c r="D12" s="3">
        <f t="shared" si="0"/>
        <v>7.0147994349680778E-4</v>
      </c>
      <c r="E12" s="3">
        <f t="shared" si="1"/>
        <v>6.7129288980218092E-4</v>
      </c>
    </row>
    <row r="13" spans="1:14" ht="18" customHeight="1">
      <c r="A13" s="4">
        <f t="shared" si="4"/>
        <v>512</v>
      </c>
      <c r="B13" s="5">
        <f t="shared" si="2"/>
        <v>3.5156250000000001E-3</v>
      </c>
      <c r="C13" s="4">
        <f t="shared" si="3"/>
        <v>7.03125E-2</v>
      </c>
      <c r="D13" s="3">
        <f t="shared" si="0"/>
        <v>3.5115087453809759E-4</v>
      </c>
      <c r="E13" s="3">
        <f t="shared" si="1"/>
        <v>3.4346558002170015E-4</v>
      </c>
    </row>
    <row r="14" spans="1:14" ht="18" customHeight="1">
      <c r="A14" s="4">
        <f t="shared" si="4"/>
        <v>1024</v>
      </c>
      <c r="B14" s="5">
        <f t="shared" si="2"/>
        <v>1.7578125E-3</v>
      </c>
      <c r="C14" s="4">
        <f t="shared" si="3"/>
        <v>3.515625E-2</v>
      </c>
      <c r="D14" s="3">
        <f t="shared" si="0"/>
        <v>1.7567829842544125E-4</v>
      </c>
      <c r="E14" s="3">
        <f t="shared" si="1"/>
        <v>1.737392918294256E-4</v>
      </c>
    </row>
    <row r="15" spans="1:14" ht="18" customHeight="1">
      <c r="A15" s="4">
        <f t="shared" si="4"/>
        <v>2048</v>
      </c>
      <c r="B15" s="5">
        <f t="shared" si="2"/>
        <v>8.7890625000000002E-4</v>
      </c>
      <c r="C15" s="4">
        <f t="shared" si="3"/>
        <v>1.7578125E-2</v>
      </c>
      <c r="D15" s="3">
        <f t="shared" si="0"/>
        <v>8.7864881460419938E-5</v>
      </c>
      <c r="E15" s="3">
        <f t="shared" si="1"/>
        <v>8.7377896049992696E-5</v>
      </c>
    </row>
    <row r="16" spans="1:14" ht="18" customHeight="1">
      <c r="A16" s="4">
        <f t="shared" si="4"/>
        <v>4096</v>
      </c>
      <c r="B16" s="5">
        <f t="shared" si="2"/>
        <v>4.3945312500000001E-4</v>
      </c>
      <c r="C16" s="4">
        <f t="shared" si="3"/>
        <v>8.7890625E-3</v>
      </c>
      <c r="D16" s="3">
        <f t="shared" si="0"/>
        <v>4.3938875913029918E-5</v>
      </c>
      <c r="E16" s="3">
        <f t="shared" si="1"/>
        <v>4.3816848859958848E-5</v>
      </c>
    </row>
    <row r="17" spans="1:5" ht="18" customHeight="1">
      <c r="A17" s="4">
        <f t="shared" si="4"/>
        <v>8192</v>
      </c>
      <c r="B17" s="5">
        <f t="shared" si="2"/>
        <v>2.1972656250000001E-4</v>
      </c>
      <c r="C17" s="4">
        <f t="shared" si="3"/>
        <v>4.39453125E-3</v>
      </c>
      <c r="D17" s="3">
        <f t="shared" si="0"/>
        <v>2.197104699412922E-5</v>
      </c>
      <c r="E17" s="3">
        <f t="shared" si="1"/>
        <v>2.1940505071901264E-5</v>
      </c>
    </row>
    <row r="18" spans="1:5" ht="18" customHeight="1" thickBot="1">
      <c r="A18" s="6">
        <f t="shared" si="4"/>
        <v>16384</v>
      </c>
      <c r="B18" s="7">
        <f>$B$4*3.6/A18</f>
        <v>1.0986328125E-4</v>
      </c>
      <c r="C18" s="6">
        <f>$C$4*3.6/A18</f>
        <v>2.197265625E-3</v>
      </c>
      <c r="D18" s="8">
        <f t="shared" si="0"/>
        <v>1.0985925837303513E-5</v>
      </c>
      <c r="E18" s="8">
        <f t="shared" si="1"/>
        <v>1.0978285916078967E-5</v>
      </c>
    </row>
    <row r="19" spans="1:5" ht="18" customHeight="1">
      <c r="A19" s="29" t="s">
        <v>6</v>
      </c>
      <c r="B19" s="29"/>
      <c r="C19" s="29"/>
      <c r="D19" s="29"/>
      <c r="E19" s="29"/>
    </row>
    <row r="20" spans="1:5" s="40" customFormat="1" ht="30" customHeight="1">
      <c r="A20" s="37" t="s">
        <v>0</v>
      </c>
      <c r="B20" s="33">
        <v>4</v>
      </c>
      <c r="C20" s="34"/>
      <c r="D20" s="38" t="s">
        <v>15</v>
      </c>
      <c r="E20" s="39">
        <v>0.1</v>
      </c>
    </row>
    <row r="21" spans="1:5" ht="18" customHeight="1" thickBot="1">
      <c r="A21" s="30" t="s">
        <v>8</v>
      </c>
      <c r="B21" s="26" t="s">
        <v>7</v>
      </c>
      <c r="C21" s="27"/>
      <c r="D21" s="28" t="s">
        <v>3</v>
      </c>
      <c r="E21" s="28"/>
    </row>
    <row r="22" spans="1:5" ht="18" customHeight="1" thickTop="1" thickBot="1">
      <c r="A22" s="31"/>
      <c r="B22" s="9">
        <v>0.5</v>
      </c>
      <c r="C22" s="11">
        <v>10</v>
      </c>
      <c r="D22" s="10" t="s">
        <v>4</v>
      </c>
      <c r="E22" s="10" t="s">
        <v>5</v>
      </c>
    </row>
    <row r="23" spans="1:5" ht="18" customHeight="1">
      <c r="A23" s="15">
        <v>2</v>
      </c>
      <c r="B23" s="5">
        <f>$B$22*3.6/A23</f>
        <v>0.9</v>
      </c>
      <c r="C23" s="4">
        <f t="shared" ref="C23:C42" si="9">$C$22*3.6/A23</f>
        <v>18</v>
      </c>
      <c r="D23" s="16">
        <f t="shared" ref="D23:D42" si="10">$E$20*$B$20*((EXP(-$B$20*B23)-1)/$B$20/B23+1)/B$22</f>
        <v>0.58384971609939829</v>
      </c>
      <c r="E23" s="16">
        <f t="shared" ref="E23:E42" si="11">$E$20*$B$20*((EXP(-$B$20*C23)-1)/$B$20/C23+1)/C$22</f>
        <v>3.9444444444444449E-2</v>
      </c>
    </row>
    <row r="24" spans="1:5" ht="18" customHeight="1">
      <c r="A24" s="4">
        <f>A23*2</f>
        <v>4</v>
      </c>
      <c r="B24" s="5">
        <f t="shared" ref="B24:B42" si="12">$B$22*3.6/A24</f>
        <v>0.45</v>
      </c>
      <c r="C24" s="4">
        <f t="shared" si="9"/>
        <v>9</v>
      </c>
      <c r="D24" s="3">
        <f t="shared" si="10"/>
        <v>0.42902172809848294</v>
      </c>
      <c r="E24" s="3">
        <f t="shared" si="11"/>
        <v>3.888888888888889E-2</v>
      </c>
    </row>
    <row r="25" spans="1:5" ht="18" customHeight="1">
      <c r="A25" s="4">
        <f t="shared" ref="A25:A42" si="13">A24*2</f>
        <v>8</v>
      </c>
      <c r="B25" s="5">
        <f t="shared" si="12"/>
        <v>0.22500000000000001</v>
      </c>
      <c r="C25" s="4">
        <f t="shared" si="9"/>
        <v>4.5</v>
      </c>
      <c r="D25" s="3">
        <f t="shared" si="10"/>
        <v>0.27250636421386593</v>
      </c>
      <c r="E25" s="3">
        <f t="shared" si="11"/>
        <v>3.7777777811622178E-2</v>
      </c>
    </row>
    <row r="26" spans="1:5" ht="18" customHeight="1">
      <c r="A26" s="15">
        <f t="shared" si="13"/>
        <v>16</v>
      </c>
      <c r="B26" s="5">
        <f t="shared" si="12"/>
        <v>0.1125</v>
      </c>
      <c r="C26" s="4">
        <f t="shared" si="9"/>
        <v>2.25</v>
      </c>
      <c r="D26" s="16">
        <f t="shared" si="10"/>
        <v>0.15578338066093045</v>
      </c>
      <c r="E26" s="16">
        <f t="shared" si="11"/>
        <v>3.5556104043573719E-2</v>
      </c>
    </row>
    <row r="27" spans="1:5" ht="18" customHeight="1">
      <c r="A27" s="15">
        <f t="shared" si="13"/>
        <v>32</v>
      </c>
      <c r="B27" s="5">
        <f t="shared" si="12"/>
        <v>5.6250000000000001E-2</v>
      </c>
      <c r="C27" s="4">
        <f t="shared" si="9"/>
        <v>1.125</v>
      </c>
      <c r="D27" s="16">
        <f t="shared" si="10"/>
        <v>8.3613222255562919E-2</v>
      </c>
      <c r="E27" s="16">
        <f t="shared" si="11"/>
        <v>3.1209857747006596E-2</v>
      </c>
    </row>
    <row r="28" spans="1:5" ht="18" customHeight="1">
      <c r="A28" s="15">
        <f t="shared" si="13"/>
        <v>64</v>
      </c>
      <c r="B28" s="5">
        <f t="shared" si="12"/>
        <v>2.8125000000000001E-2</v>
      </c>
      <c r="C28" s="4">
        <f t="shared" si="9"/>
        <v>0.5625</v>
      </c>
      <c r="D28" s="16">
        <f t="shared" si="10"/>
        <v>4.3358912771667063E-2</v>
      </c>
      <c r="E28" s="16">
        <f t="shared" si="11"/>
        <v>2.4095986214433145E-2</v>
      </c>
    </row>
    <row r="29" spans="1:5" ht="18" customHeight="1">
      <c r="A29" s="4">
        <f t="shared" si="13"/>
        <v>128</v>
      </c>
      <c r="B29" s="5">
        <f t="shared" si="12"/>
        <v>1.40625E-2</v>
      </c>
      <c r="C29" s="4">
        <f t="shared" si="9"/>
        <v>0.28125</v>
      </c>
      <c r="D29" s="3">
        <f t="shared" si="10"/>
        <v>2.2083991495957724E-2</v>
      </c>
      <c r="E29" s="3">
        <f t="shared" si="11"/>
        <v>1.5987643283852437E-2</v>
      </c>
    </row>
    <row r="30" spans="1:5" ht="18" customHeight="1">
      <c r="A30" s="4">
        <f t="shared" si="13"/>
        <v>256</v>
      </c>
      <c r="B30" s="5">
        <f t="shared" si="12"/>
        <v>7.0312500000000002E-3</v>
      </c>
      <c r="C30" s="4">
        <f t="shared" si="9"/>
        <v>0.140625</v>
      </c>
      <c r="D30" s="3">
        <f t="shared" si="10"/>
        <v>1.1145268675251252E-2</v>
      </c>
      <c r="E30" s="3">
        <f t="shared" si="11"/>
        <v>9.4067786475323049E-3</v>
      </c>
    </row>
    <row r="31" spans="1:5" ht="18" customHeight="1">
      <c r="A31" s="4">
        <f t="shared" si="13"/>
        <v>512</v>
      </c>
      <c r="B31" s="5">
        <f t="shared" si="12"/>
        <v>3.5156250000000001E-3</v>
      </c>
      <c r="C31" s="4">
        <f t="shared" si="9"/>
        <v>7.03125E-2</v>
      </c>
      <c r="D31" s="3">
        <f t="shared" si="10"/>
        <v>5.598725249545744E-3</v>
      </c>
      <c r="E31" s="3">
        <f t="shared" si="11"/>
        <v>5.1327433939921544E-3</v>
      </c>
    </row>
    <row r="32" spans="1:5" ht="18" customHeight="1">
      <c r="A32" s="4">
        <f t="shared" si="13"/>
        <v>1024</v>
      </c>
      <c r="B32" s="5">
        <f t="shared" si="12"/>
        <v>1.7578125E-3</v>
      </c>
      <c r="C32" s="4">
        <f t="shared" si="9"/>
        <v>3.515625E-2</v>
      </c>
      <c r="D32" s="3">
        <f t="shared" si="10"/>
        <v>2.8059197739872311E-3</v>
      </c>
      <c r="E32" s="3">
        <f t="shared" si="11"/>
        <v>2.6851715592087237E-3</v>
      </c>
    </row>
    <row r="33" spans="1:5" ht="18" customHeight="1">
      <c r="A33" s="4">
        <f t="shared" si="13"/>
        <v>2048</v>
      </c>
      <c r="B33" s="5">
        <f t="shared" si="12"/>
        <v>8.7890625000000002E-4</v>
      </c>
      <c r="C33" s="4">
        <f t="shared" si="9"/>
        <v>1.7578125E-2</v>
      </c>
      <c r="D33" s="3">
        <f t="shared" si="10"/>
        <v>1.4046034981523904E-3</v>
      </c>
      <c r="E33" s="3">
        <f t="shared" si="11"/>
        <v>1.3738623200868006E-3</v>
      </c>
    </row>
    <row r="34" spans="1:5" ht="18" customHeight="1">
      <c r="A34" s="4">
        <f t="shared" si="13"/>
        <v>4096</v>
      </c>
      <c r="B34" s="5">
        <f t="shared" si="12"/>
        <v>4.3945312500000001E-4</v>
      </c>
      <c r="C34" s="4">
        <f t="shared" si="9"/>
        <v>8.7890625E-3</v>
      </c>
      <c r="D34" s="3">
        <f t="shared" si="10"/>
        <v>7.0271319370176501E-4</v>
      </c>
      <c r="E34" s="3">
        <f t="shared" si="11"/>
        <v>6.949571673177024E-4</v>
      </c>
    </row>
    <row r="35" spans="1:5" ht="18" customHeight="1">
      <c r="A35" s="4">
        <f t="shared" si="13"/>
        <v>8192</v>
      </c>
      <c r="B35" s="5">
        <f t="shared" si="12"/>
        <v>2.1972656250000001E-4</v>
      </c>
      <c r="C35" s="4">
        <f t="shared" si="9"/>
        <v>4.39453125E-3</v>
      </c>
      <c r="D35" s="3">
        <f t="shared" si="10"/>
        <v>3.5145952584167975E-4</v>
      </c>
      <c r="E35" s="3">
        <f t="shared" si="11"/>
        <v>3.4951158419997078E-4</v>
      </c>
    </row>
    <row r="36" spans="1:5" ht="18" customHeight="1">
      <c r="A36" s="4">
        <f t="shared" si="13"/>
        <v>16384</v>
      </c>
      <c r="B36" s="5">
        <f t="shared" si="12"/>
        <v>1.0986328125E-4</v>
      </c>
      <c r="C36" s="4">
        <f t="shared" si="9"/>
        <v>2.197265625E-3</v>
      </c>
      <c r="D36" s="3">
        <f t="shared" si="10"/>
        <v>1.7575550365211967E-4</v>
      </c>
      <c r="E36" s="3">
        <f t="shared" si="11"/>
        <v>1.7526739543983539E-4</v>
      </c>
    </row>
    <row r="37" spans="1:5" ht="18" customHeight="1">
      <c r="A37" s="4">
        <f t="shared" si="13"/>
        <v>32768</v>
      </c>
      <c r="B37" s="5">
        <f t="shared" si="12"/>
        <v>5.4931640625000001E-5</v>
      </c>
      <c r="C37" s="4">
        <f t="shared" si="9"/>
        <v>1.0986328125E-3</v>
      </c>
      <c r="D37" s="3">
        <f t="shared" si="10"/>
        <v>8.7884187976516881E-5</v>
      </c>
      <c r="E37" s="3">
        <f t="shared" si="11"/>
        <v>8.7762020287605056E-5</v>
      </c>
    </row>
    <row r="38" spans="1:5" ht="18" customHeight="1">
      <c r="A38" s="4">
        <f t="shared" si="13"/>
        <v>65536</v>
      </c>
      <c r="B38" s="5">
        <f t="shared" si="12"/>
        <v>2.7465820312500001E-5</v>
      </c>
      <c r="C38" s="4">
        <f t="shared" si="9"/>
        <v>5.4931640625E-4</v>
      </c>
      <c r="D38" s="3">
        <f t="shared" si="10"/>
        <v>4.3943703349214051E-5</v>
      </c>
      <c r="E38" s="3">
        <f t="shared" si="11"/>
        <v>4.3913143664315868E-5</v>
      </c>
    </row>
    <row r="39" spans="1:5" ht="18" customHeight="1">
      <c r="A39" s="4">
        <f t="shared" si="13"/>
        <v>131072</v>
      </c>
      <c r="B39" s="5">
        <f t="shared" si="12"/>
        <v>1.373291015625E-5</v>
      </c>
      <c r="C39" s="4">
        <f t="shared" si="9"/>
        <v>2.74658203125E-4</v>
      </c>
      <c r="D39" s="3">
        <f t="shared" si="10"/>
        <v>2.1972254035063089E-5</v>
      </c>
      <c r="E39" s="3">
        <f t="shared" si="11"/>
        <v>2.1964611834039973E-5</v>
      </c>
    </row>
    <row r="40" spans="1:5" ht="18" customHeight="1">
      <c r="A40" s="4">
        <f t="shared" si="13"/>
        <v>262144</v>
      </c>
      <c r="B40" s="5">
        <f t="shared" si="12"/>
        <v>6.8664550781250002E-6</v>
      </c>
      <c r="C40" s="4">
        <f t="shared" si="9"/>
        <v>1.373291015625E-4</v>
      </c>
      <c r="D40" s="3">
        <f t="shared" si="10"/>
        <v>1.0986229042675433E-5</v>
      </c>
      <c r="E40" s="3">
        <f t="shared" si="11"/>
        <v>1.0984316743107849E-5</v>
      </c>
    </row>
    <row r="41" spans="1:5" ht="18" customHeight="1">
      <c r="A41" s="4">
        <f t="shared" si="13"/>
        <v>524288</v>
      </c>
      <c r="B41" s="5">
        <f t="shared" si="12"/>
        <v>3.4332275390625001E-6</v>
      </c>
      <c r="C41" s="4">
        <f t="shared" si="9"/>
        <v>6.866455078125E-5</v>
      </c>
      <c r="D41" s="3">
        <f t="shared" si="10"/>
        <v>5.4931397446722487E-6</v>
      </c>
      <c r="E41" s="3">
        <f t="shared" si="11"/>
        <v>5.4926611806482844E-6</v>
      </c>
    </row>
    <row r="42" spans="1:5" ht="18" customHeight="1" thickBot="1">
      <c r="A42" s="6">
        <f t="shared" si="13"/>
        <v>1048576</v>
      </c>
      <c r="B42" s="7">
        <f t="shared" si="12"/>
        <v>1.71661376953125E-6</v>
      </c>
      <c r="C42" s="6">
        <f t="shared" si="9"/>
        <v>3.4332275390625E-5</v>
      </c>
      <c r="D42" s="8">
        <f t="shared" si="10"/>
        <v>2.746578926871024E-6</v>
      </c>
      <c r="E42" s="8">
        <f t="shared" si="11"/>
        <v>2.746456302702427E-6</v>
      </c>
    </row>
    <row r="58" spans="1:2">
      <c r="A58" s="1"/>
      <c r="B58" s="1"/>
    </row>
  </sheetData>
  <mergeCells count="13">
    <mergeCell ref="J3:J4"/>
    <mergeCell ref="K3:N3"/>
    <mergeCell ref="J1:N2"/>
    <mergeCell ref="A1:E1"/>
    <mergeCell ref="B21:C21"/>
    <mergeCell ref="D21:E21"/>
    <mergeCell ref="B3:C3"/>
    <mergeCell ref="D3:E3"/>
    <mergeCell ref="B2:C2"/>
    <mergeCell ref="A19:E19"/>
    <mergeCell ref="A21:A22"/>
    <mergeCell ref="B20:C20"/>
    <mergeCell ref="A3:A4"/>
  </mergeCells>
  <pageMargins left="0.7" right="0.7" top="0.75" bottom="0.75" header="0.3" footer="0.3"/>
  <pageSetup orientation="portrait" horizontalDpi="4294967295" verticalDpi="4294967295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Intake fraction time Fig2a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Yuguo</dc:creator>
  <cp:lastModifiedBy>Wei Jia</cp:lastModifiedBy>
  <dcterms:created xsi:type="dcterms:W3CDTF">2022-01-03T06:11:38Z</dcterms:created>
  <dcterms:modified xsi:type="dcterms:W3CDTF">2025-10-02T10:18:26Z</dcterms:modified>
</cp:coreProperties>
</file>